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Инструкция" sheetId="1" state="visible" r:id="rId1"/>
    <sheet name="Оценка звонка" sheetId="2" state="visible" r:id="rId2"/>
    <sheet name="Журнал звонков" sheetId="3" state="visible" r:id="rId3"/>
    <sheet name="Дашборд по менеджерам" sheetId="4" state="visible" r:id="rId4"/>
    <sheet name="Матрица возражений" sheetId="5" state="visible" r:id="rId5"/>
    <sheet name="Воронка конверси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22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595959"/>
      <sz val="10"/>
    </font>
    <font>
      <b val="1"/>
      <color rgb="002E3A46"/>
      <sz val="13"/>
    </font>
    <font>
      <b val="1"/>
      <color rgb="003B6EA5"/>
      <sz val="10.5"/>
    </font>
    <font>
      <name val="Calibri"/>
      <sz val="10"/>
    </font>
    <font>
      <name val="Calibri"/>
      <b val="1"/>
      <color rgb="00FFFFFF"/>
      <sz val="11"/>
    </font>
    <font>
      <color rgb="00006100"/>
      <sz val="10"/>
    </font>
    <font>
      <b val="1"/>
      <color rgb="00006100"/>
      <sz val="10"/>
    </font>
    <font>
      <color rgb="009C6500"/>
      <sz val="10"/>
    </font>
    <font>
      <b val="1"/>
      <color rgb="009C6500"/>
      <sz val="10"/>
    </font>
    <font>
      <color rgb="009C0006"/>
      <sz val="10"/>
    </font>
    <font>
      <b val="1"/>
      <color rgb="009C0006"/>
      <sz val="10"/>
    </font>
    <font>
      <b val="1"/>
      <color rgb="000000FF"/>
      <sz val="10"/>
    </font>
    <font>
      <b val="1"/>
      <color rgb="00000000"/>
      <sz val="10"/>
    </font>
    <font>
      <i val="1"/>
      <color rgb="00808080"/>
      <sz val="9.5"/>
    </font>
    <font>
      <name val="Calibri"/>
      <color rgb="000000FF"/>
      <sz val="10"/>
    </font>
    <font>
      <name val="Calibri"/>
      <b val="1"/>
      <sz val="10"/>
    </font>
    <font>
      <name val="Calibri"/>
      <b val="1"/>
      <sz val="11"/>
    </font>
    <font>
      <b val="1"/>
      <sz val="13"/>
    </font>
    <font>
      <b val="1"/>
      <sz val="14"/>
    </font>
    <font>
      <b val="1"/>
      <sz val="10"/>
    </font>
  </fonts>
  <fills count="9">
    <fill>
      <patternFill/>
    </fill>
    <fill>
      <patternFill patternType="gray125"/>
    </fill>
    <fill>
      <patternFill patternType="solid">
        <fgColor rgb="001F2D3A"/>
      </patternFill>
    </fill>
    <fill>
      <patternFill patternType="solid">
        <fgColor rgb="002E3A46"/>
      </patternFill>
    </fill>
    <fill>
      <patternFill patternType="solid">
        <fgColor rgb="00C6EFCE"/>
      </patternFill>
    </fill>
    <fill>
      <patternFill patternType="solid">
        <fgColor rgb="00FFEB9C"/>
      </patternFill>
    </fill>
    <fill>
      <patternFill patternType="solid">
        <fgColor rgb="00FFC7CE"/>
      </patternFill>
    </fill>
    <fill>
      <patternFill patternType="solid">
        <fgColor rgb="00E9EDF1"/>
      </patternFill>
    </fill>
    <fill>
      <patternFill patternType="solid">
        <fgColor rgb="00D9E1E8"/>
      </patternFill>
    </fill>
  </fills>
  <borders count="5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 style="thin">
        <color rgb="00BFBFBF"/>
      </left>
      <right/>
      <top/>
      <bottom/>
      <diagonal/>
    </border>
    <border>
      <left style="thin">
        <color rgb="00BFBFBF"/>
      </left>
      <right style="thin">
        <color rgb="00BFBFBF"/>
      </right>
      <top/>
      <bottom/>
      <diagonal/>
    </border>
    <border>
      <left style="thin">
        <color rgb="00BFBFBF"/>
      </left>
      <right style="thin">
        <color rgb="00BFBFBF"/>
      </right>
      <top/>
      <bottom style="thin">
        <color rgb="00BFBFBF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indent="1"/>
    </xf>
    <xf numFmtId="0" fontId="3" fillId="0" borderId="0" pivotButton="0" quotePrefix="0" xfId="0"/>
    <xf numFmtId="0" fontId="4" fillId="0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left" vertical="center" wrapText="1"/>
    </xf>
    <xf numFmtId="0" fontId="9" fillId="5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left" vertical="center" wrapText="1"/>
    </xf>
    <xf numFmtId="0" fontId="11" fillId="6" borderId="1" applyAlignment="1" pivotButton="0" quotePrefix="0" xfId="0">
      <alignment horizontal="center" vertical="center"/>
    </xf>
    <xf numFmtId="0" fontId="12" fillId="6" borderId="1" applyAlignment="1" pivotButton="0" quotePrefix="0" xfId="0">
      <alignment horizontal="center" vertical="center"/>
    </xf>
    <xf numFmtId="0" fontId="11" fillId="6" borderId="1" applyAlignment="1" pivotButton="0" quotePrefix="0" xfId="0">
      <alignment horizontal="left" vertical="center" wrapText="1"/>
    </xf>
    <xf numFmtId="0" fontId="13" fillId="0" borderId="0" pivotButton="0" quotePrefix="0" xfId="0"/>
    <xf numFmtId="0" fontId="14" fillId="0" borderId="0" pivotButton="0" quotePrefix="0" xfId="0"/>
    <xf numFmtId="0" fontId="15" fillId="0" borderId="0" applyAlignment="1" pivotButton="0" quotePrefix="0" xfId="0">
      <alignment horizontal="left" vertical="center" wrapText="1"/>
    </xf>
    <xf numFmtId="0" fontId="17" fillId="7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164" fontId="5" fillId="0" borderId="1" applyAlignment="1" pivotButton="0" quotePrefix="0" xfId="0">
      <alignment horizontal="center" vertical="center"/>
    </xf>
    <xf numFmtId="0" fontId="16" fillId="0" borderId="1" applyAlignment="1" pivotButton="0" quotePrefix="0" xfId="0">
      <alignment horizontal="center" vertical="center"/>
    </xf>
    <xf numFmtId="0" fontId="0" fillId="7" borderId="1" pivotButton="0" quotePrefix="0" xfId="0"/>
    <xf numFmtId="0" fontId="18" fillId="8" borderId="1" applyAlignment="1" pivotButton="0" quotePrefix="0" xfId="0">
      <alignment horizontal="left" vertical="center"/>
    </xf>
    <xf numFmtId="0" fontId="0" fillId="8" borderId="1" pivotButton="0" quotePrefix="0" xfId="0"/>
    <xf numFmtId="164" fontId="18" fillId="8" borderId="1" applyAlignment="1" pivotButton="0" quotePrefix="0" xfId="0">
      <alignment horizontal="center" vertical="center"/>
    </xf>
    <xf numFmtId="0" fontId="18" fillId="0" borderId="1" applyAlignment="1" pivotButton="0" quotePrefix="0" xfId="0">
      <alignment horizontal="left" vertical="center"/>
    </xf>
    <xf numFmtId="0" fontId="0" fillId="0" borderId="1" pivotButton="0" quotePrefix="0" xfId="0"/>
    <xf numFmtId="164" fontId="19" fillId="0" borderId="1" applyAlignment="1" pivotButton="0" quotePrefix="0" xfId="0">
      <alignment horizontal="center" vertical="center"/>
    </xf>
    <xf numFmtId="0" fontId="6" fillId="3" borderId="0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19" fillId="0" borderId="1" applyAlignment="1" pivotButton="0" quotePrefix="0" xfId="0">
      <alignment horizontal="left" vertical="center"/>
    </xf>
    <xf numFmtId="0" fontId="20" fillId="0" borderId="1" applyAlignment="1" pivotButton="0" quotePrefix="0" xfId="0">
      <alignment horizontal="center" vertical="center"/>
    </xf>
    <xf numFmtId="166" fontId="16" fillId="0" borderId="1" applyAlignment="1" pivotButton="0" quotePrefix="0" xfId="0">
      <alignment horizontal="center" vertical="center"/>
    </xf>
    <xf numFmtId="9" fontId="16" fillId="0" borderId="1" applyAlignment="1" pivotButton="0" quotePrefix="0" xfId="0">
      <alignment horizontal="center" vertical="center"/>
    </xf>
    <xf numFmtId="9" fontId="5" fillId="0" borderId="1" applyAlignment="1" pivotButton="0" quotePrefix="0" xfId="0">
      <alignment horizontal="center" vertical="center"/>
    </xf>
    <xf numFmtId="0" fontId="18" fillId="8" borderId="1" applyAlignment="1" pivotButton="0" quotePrefix="0" xfId="0">
      <alignment horizontal="center" vertical="center"/>
    </xf>
    <xf numFmtId="9" fontId="18" fillId="8" borderId="1" applyAlignment="1" pivotButton="0" quotePrefix="0" xfId="0">
      <alignment horizontal="center" vertical="center"/>
    </xf>
    <xf numFmtId="0" fontId="21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/>
    </xf>
    <xf numFmtId="9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dxfs count="9">
    <dxf>
      <font>
        <b val="1"/>
        <color rgb="00006100"/>
      </font>
      <fill>
        <patternFill patternType="solid">
          <fgColor rgb="00C6EFCE"/>
        </patternFill>
      </fill>
    </dxf>
    <dxf>
      <font>
        <b val="1"/>
        <color rgb="009C6500"/>
      </font>
      <fill>
        <patternFill patternType="solid">
          <fgColor rgb="00FFEB9C"/>
        </patternFill>
      </fill>
    </dxf>
    <dxf>
      <font>
        <b val="1"/>
        <color rgb="009C0006"/>
      </font>
      <fill>
        <patternFill patternType="solid">
          <fgColor rgb="00FFC7CE"/>
        </patternFill>
      </fill>
    </dxf>
    <dxf>
      <font>
        <b val="1"/>
        <color rgb="00006100"/>
        <sz val="14"/>
      </font>
      <fill>
        <patternFill patternType="solid">
          <fgColor rgb="00C6EFCE"/>
        </patternFill>
      </fill>
    </dxf>
    <dxf>
      <font>
        <b val="1"/>
        <color rgb="009C6500"/>
        <sz val="14"/>
      </font>
      <fill>
        <patternFill patternType="solid">
          <fgColor rgb="00FFEB9C"/>
        </patternFill>
      </fill>
    </dxf>
    <dxf>
      <font>
        <b val="1"/>
        <color rgb="009C0006"/>
        <sz val="14"/>
      </font>
      <fill>
        <patternFill patternType="solid">
          <fgColor rgb="00FFC7CE"/>
        </patternFill>
      </fill>
    </dxf>
    <dxf>
      <font>
        <color rgb="009C0006"/>
      </font>
      <fill>
        <patternFill patternType="solid">
          <fgColor rgb="00FFC7CE"/>
        </patternFill>
      </fill>
    </dxf>
    <dxf>
      <font>
        <color rgb="009C6500"/>
      </font>
      <fill>
        <patternFill patternType="solid">
          <fgColor rgb="00FFEB9C"/>
        </patternFill>
      </fill>
    </dxf>
    <dxf>
      <font>
        <color rgb="00006100"/>
      </font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Средний балл по менеджерам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'Дашборд по менеджерам'!C4</f>
            </strRef>
          </tx>
          <spPr>
            <a:ln>
              <a:prstDash val="solid"/>
            </a:ln>
          </spPr>
          <cat>
            <numRef>
              <f>'Дашборд по менеджерам'!$A$5:$A$7</f>
            </numRef>
          </cat>
          <val>
            <numRef>
              <f>'Дашборд по менеджерам'!$C$5:$C$7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Менеджер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Балл (0-100)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10</row>
      <rowOff>0</rowOff>
    </from>
    <ext cx="576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tabColor rgb="00808080"/>
    <outlinePr summaryBelow="1" summaryRight="1"/>
    <pageSetUpPr/>
  </sheetPr>
  <dimension ref="A1:D26"/>
  <sheetViews>
    <sheetView showGridLines="0" workbookViewId="0">
      <selection activeCell="A1" sqref="A1"/>
    </sheetView>
  </sheetViews>
  <sheetFormatPr baseColWidth="8" defaultRowHeight="15" outlineLevelCol="0"/>
  <cols>
    <col width="4" customWidth="1" min="1" max="1"/>
    <col width="34" customWidth="1" min="2" max="2"/>
    <col width="70" customWidth="1" min="3" max="3"/>
    <col width="14" customWidth="1" min="4" max="4"/>
  </cols>
  <sheetData>
    <row r="1" ht="30" customHeight="1">
      <c r="A1" s="1" t="inlineStr">
        <is>
          <t>ШАБЛОН ОКК — Отдел контроля качества звонков</t>
        </is>
      </c>
    </row>
    <row r="2" ht="18" customHeight="1">
      <c r="A2" s="2" t="inlineStr">
        <is>
          <t>Универсальный дашборд: оценка звонков, журнал, аналитика по менеджерам, матрица возражений, воронка конверсии</t>
        </is>
      </c>
    </row>
    <row r="4">
      <c r="B4" s="3" t="inlineStr">
        <is>
          <t>Как пользоваться шаблоном — 10 минут</t>
        </is>
      </c>
    </row>
    <row r="5" ht="6" customHeight="1"/>
    <row r="6" ht="48" customHeight="1">
      <c r="B6" s="4" t="inlineStr">
        <is>
          <t>1. Оценка звонка</t>
        </is>
      </c>
      <c r="C6" s="5" t="inlineStr">
        <is>
          <t>Откройте лист «Оценка звонка». По каждому критерию выберите из выпадающего списка в столбце «Оценка»: Выполнено / Частично / Не выполнено. Баллы, итог, нормированный балл (0-100) и вердикт считаются автоматически. Если сработала критическая ошибка (auto-fail) — вердикт всегда «НЕЗАЧЁТ».</t>
        </is>
      </c>
    </row>
    <row r="7" ht="48" customHeight="1">
      <c r="B7" s="4" t="inlineStr">
        <is>
          <t>2. Журнал звонков</t>
        </is>
      </c>
      <c r="C7" s="5" t="inlineStr">
        <is>
          <t>Каждый оценённый звонок заносите строкой в лист «Журнал звонков»: дата, менеджер, клиент/объект, длительность, итоговый балл, talk ratio, категория возражения, отработано ли, назначен ли next step.</t>
        </is>
      </c>
    </row>
    <row r="8" ht="48" customHeight="1">
      <c r="B8" s="4" t="inlineStr">
        <is>
          <t>3. Дашборд по менеджерам</t>
        </is>
      </c>
      <c r="C8" s="5" t="inlineStr">
        <is>
          <t>Обновляется автоматически по данным «Журнала» — средний балл, количество звонков, доля без next step, доля с высоким talk ratio по каждому менеджеру. Просто ведите журнал.</t>
        </is>
      </c>
    </row>
    <row r="9" ht="48" customHeight="1">
      <c r="B9" s="4" t="inlineStr">
        <is>
          <t>4. Матрица возражений</t>
        </is>
      </c>
      <c r="C9" s="5" t="inlineStr">
        <is>
          <t>Справочник для менеджеров: как отвечать на типовые возражения клиентов + готовые темы для контента (посты/сторис/скрипты), которые закрывают эти возражения.</t>
        </is>
      </c>
    </row>
    <row r="10" ht="48" customHeight="1">
      <c r="B10" s="4" t="inlineStr">
        <is>
          <t>5. Воронка конверсии</t>
        </is>
      </c>
      <c r="C10" s="5" t="inlineStr">
        <is>
          <t>Внесите числа по этапам воронки в столбцы «ДО» и «ПОСЛЕ» (сравнение периодов или до/после внедрения ОКК). Конверсии между этапами считаются сами, узкое место подсвечивается красным.</t>
        </is>
      </c>
    </row>
    <row r="12">
      <c r="B12" s="3" t="inlineStr">
        <is>
          <t>Шкала интерпретации итогового балла</t>
        </is>
      </c>
    </row>
    <row r="13">
      <c r="B13" t="inlineStr"/>
    </row>
    <row r="14" ht="20" customHeight="1">
      <c r="B14" s="6" t="inlineStr">
        <is>
          <t>Балл (0-100)</t>
        </is>
      </c>
      <c r="C14" s="6" t="inlineStr">
        <is>
          <t>Вердикт</t>
        </is>
      </c>
      <c r="D14" s="6" t="inlineStr">
        <is>
          <t>Что это значит</t>
        </is>
      </c>
    </row>
    <row r="15" ht="30" customHeight="1">
      <c r="B15" s="7" t="inlineStr">
        <is>
          <t>≥ 85</t>
        </is>
      </c>
      <c r="C15" s="8" t="inlineStr">
        <is>
          <t>Отлично</t>
        </is>
      </c>
      <c r="D15" s="9" t="inlineStr">
        <is>
          <t>Звонок можно использовать как эталон / для обучения новых менеджеров.</t>
        </is>
      </c>
    </row>
    <row r="16" ht="30" customHeight="1">
      <c r="B16" s="7" t="inlineStr">
        <is>
          <t>70 – 84</t>
        </is>
      </c>
      <c r="C16" s="8" t="inlineStr">
        <is>
          <t>Хорошо</t>
        </is>
      </c>
      <c r="D16" s="9" t="inlineStr">
        <is>
          <t>Хороший звонок, есть точечные зоны роста.</t>
        </is>
      </c>
    </row>
    <row r="17" ht="30" customHeight="1">
      <c r="B17" s="10" t="inlineStr">
        <is>
          <t>50 – 69</t>
        </is>
      </c>
      <c r="C17" s="11" t="inlineStr">
        <is>
          <t>Удовлетворительно</t>
        </is>
      </c>
      <c r="D17" s="12" t="inlineStr">
        <is>
          <t>Требуется разбор с менеджером, есть системные пробелы.</t>
        </is>
      </c>
    </row>
    <row r="18" ht="30" customHeight="1">
      <c r="B18" s="13" t="inlineStr">
        <is>
          <t>&lt; 50</t>
        </is>
      </c>
      <c r="C18" s="14" t="inlineStr">
        <is>
          <t>Критично</t>
        </is>
      </c>
      <c r="D18" s="15" t="inlineStr">
        <is>
          <t>Обязательный разбор, риск потери клиента/сделки.</t>
        </is>
      </c>
    </row>
    <row r="19" ht="30" customHeight="1">
      <c r="B19" s="13" t="inlineStr">
        <is>
          <t>Auto-fail</t>
        </is>
      </c>
      <c r="C19" s="14" t="inlineStr">
        <is>
          <t>НЕЗАЧЁТ</t>
        </is>
      </c>
      <c r="D19" s="15" t="inlineStr">
        <is>
          <t>Хамство, обман по цене/условиям или разглашение данных клиента — вердикт всегда «НЕЗАЧЁТ», балл не считается смягчающим.</t>
        </is>
      </c>
    </row>
    <row r="22">
      <c r="B22" s="3" t="inlineStr">
        <is>
          <t>Цветовой код ячеек</t>
        </is>
      </c>
    </row>
    <row r="23">
      <c r="B23" s="16" t="inlineStr">
        <is>
          <t>Синий текст — ячейка для ручного ввода (данные, которые вносите вы)</t>
        </is>
      </c>
    </row>
    <row r="24">
      <c r="B24" s="17" t="inlineStr">
        <is>
          <t>Чёрный текст — формула, считается автоматически, вручную не трогать</t>
        </is>
      </c>
    </row>
    <row r="26" ht="24" customHeight="1">
      <c r="B26" s="18" t="inlineStr">
        <is>
          <t>Шаблон универсален: замените примерные строки в «Журнале звонков» на свои и адаптируйте формулировки под свою нишу.</t>
        </is>
      </c>
    </row>
  </sheetData>
  <mergeCells count="13">
    <mergeCell ref="A1:D1"/>
    <mergeCell ref="C6:D6"/>
    <mergeCell ref="C7:D7"/>
    <mergeCell ref="C10:D10"/>
    <mergeCell ref="B23:D23"/>
    <mergeCell ref="B22:D22"/>
    <mergeCell ref="B4:D4"/>
    <mergeCell ref="B26:D26"/>
    <mergeCell ref="A2:D2"/>
    <mergeCell ref="C9:D9"/>
    <mergeCell ref="B12:D12"/>
    <mergeCell ref="B24:D24"/>
    <mergeCell ref="C8:D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3B6EA5"/>
    <outlinePr summaryBelow="1" summaryRight="1"/>
    <pageSetUpPr/>
  </sheetPr>
  <dimension ref="A1:E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24" customWidth="1" min="1" max="1"/>
    <col width="42" customWidth="1" min="2" max="2"/>
    <col width="9" customWidth="1" min="3" max="3"/>
    <col width="16" customWidth="1" min="4" max="4"/>
    <col width="10" customWidth="1" min="5" max="5"/>
  </cols>
  <sheetData>
    <row r="1" ht="30" customHeight="1">
      <c r="A1" s="1" t="inlineStr">
        <is>
          <t>ОЦЕНКА ЗВОНКА</t>
        </is>
      </c>
    </row>
    <row r="2" ht="18" customHeight="1">
      <c r="A2" s="2" t="inlineStr">
        <is>
          <t>Выберите оценку по каждому критерию из выпадающего списка — баллы считаются автоматически</t>
        </is>
      </c>
    </row>
    <row r="4" ht="20" customHeight="1">
      <c r="A4" s="6" t="inlineStr">
        <is>
          <t>Этап</t>
        </is>
      </c>
      <c r="B4" s="6" t="inlineStr">
        <is>
          <t>Критерий</t>
        </is>
      </c>
      <c r="C4" s="6" t="inlineStr">
        <is>
          <t>Вес</t>
        </is>
      </c>
      <c r="D4" s="6" t="inlineStr">
        <is>
          <t>Оценка</t>
        </is>
      </c>
      <c r="E4" s="6" t="inlineStr">
        <is>
          <t>Баллы</t>
        </is>
      </c>
    </row>
    <row r="5" ht="26" customHeight="1">
      <c r="A5" s="19" t="inlineStr">
        <is>
          <t>Этап 1. Приветствие / контакт</t>
        </is>
      </c>
      <c r="B5" s="20" t="inlineStr">
        <is>
          <t>Поздоровался</t>
        </is>
      </c>
      <c r="C5" s="21" t="n">
        <v>1</v>
      </c>
      <c r="D5" s="22" t="n"/>
      <c r="E5" s="21">
        <f>IF(D5="Выполнено",C5,IF(D5="Частично",C5*0.5,0))</f>
        <v/>
      </c>
    </row>
    <row r="6" ht="26" customHeight="1">
      <c r="A6" s="23" t="n"/>
      <c r="B6" s="20" t="inlineStr">
        <is>
          <t>Представился (имя + компания)</t>
        </is>
      </c>
      <c r="C6" s="21" t="n">
        <v>1</v>
      </c>
      <c r="D6" s="22" t="n"/>
      <c r="E6" s="21">
        <f>IF(D6="Выполнено",C6,IF(D6="Частично",C6*0.5,0))</f>
        <v/>
      </c>
    </row>
    <row r="7" ht="26" customHeight="1">
      <c r="A7" s="23" t="n"/>
      <c r="B7" s="20" t="inlineStr">
        <is>
          <t>Обратился к клиенту по имени</t>
        </is>
      </c>
      <c r="C7" s="21" t="n">
        <v>1</v>
      </c>
      <c r="D7" s="22" t="n"/>
      <c r="E7" s="21">
        <f>IF(D7="Выполнено",C7,IF(D7="Частично",C7*0.5,0))</f>
        <v/>
      </c>
    </row>
    <row r="8" ht="26" customHeight="1">
      <c r="A8" s="19" t="inlineStr">
        <is>
          <t>Этап 2. Выявление потребности</t>
        </is>
      </c>
      <c r="B8" s="20" t="inlineStr">
        <is>
          <t>Открытые вопросы</t>
        </is>
      </c>
      <c r="C8" s="21" t="n">
        <v>2</v>
      </c>
      <c r="D8" s="22" t="n"/>
      <c r="E8" s="21">
        <f>IF(D8="Выполнено",C8,IF(D8="Частично",C8*0.5,0))</f>
        <v/>
      </c>
    </row>
    <row r="9" ht="26" customHeight="1">
      <c r="A9" s="23" t="n"/>
      <c r="B9" s="20" t="inlineStr">
        <is>
          <t>Выявил боль / проблему</t>
        </is>
      </c>
      <c r="C9" s="21" t="n">
        <v>2</v>
      </c>
      <c r="D9" s="22" t="n"/>
      <c r="E9" s="21">
        <f>IF(D9="Выполнено",C9,IF(D9="Частично",C9*0.5,0))</f>
        <v/>
      </c>
    </row>
    <row r="10" ht="26" customHeight="1">
      <c r="A10" s="23" t="n"/>
      <c r="B10" s="20" t="inlineStr">
        <is>
          <t>Квалификация: бюджет / сроки / критерии</t>
        </is>
      </c>
      <c r="C10" s="21" t="n">
        <v>2</v>
      </c>
      <c r="D10" s="22" t="n"/>
      <c r="E10" s="21">
        <f>IF(D10="Выполнено",C10,IF(D10="Частично",C10*0.5,0))</f>
        <v/>
      </c>
    </row>
    <row r="11" ht="26" customHeight="1">
      <c r="A11" s="19" t="inlineStr">
        <is>
          <t>Этап 3. Презентация</t>
        </is>
      </c>
      <c r="B11" s="20" t="inlineStr">
        <is>
          <t>Рассказал о продукте</t>
        </is>
      </c>
      <c r="C11" s="21" t="n">
        <v>1.5</v>
      </c>
      <c r="D11" s="22" t="n"/>
      <c r="E11" s="21">
        <f>IF(D11="Выполнено",C11,IF(D11="Частично",C11*0.5,0))</f>
        <v/>
      </c>
    </row>
    <row r="12" ht="26" customHeight="1">
      <c r="A12" s="23" t="n"/>
      <c r="B12" s="20" t="inlineStr">
        <is>
          <t>Связал с потребностью</t>
        </is>
      </c>
      <c r="C12" s="21" t="n">
        <v>1.5</v>
      </c>
      <c r="D12" s="22" t="n"/>
      <c r="E12" s="21">
        <f>IF(D12="Выполнено",C12,IF(D12="Частично",C12*0.5,0))</f>
        <v/>
      </c>
    </row>
    <row r="13" ht="26" customHeight="1">
      <c r="A13" s="23" t="n"/>
      <c r="B13" s="20" t="inlineStr">
        <is>
          <t>Выгоды, не характеристики</t>
        </is>
      </c>
      <c r="C13" s="21" t="n">
        <v>1.5</v>
      </c>
      <c r="D13" s="22" t="n"/>
      <c r="E13" s="21">
        <f>IF(D13="Выполнено",C13,IF(D13="Частично",C13*0.5,0))</f>
        <v/>
      </c>
    </row>
    <row r="14" ht="26" customHeight="1">
      <c r="A14" s="19" t="inlineStr">
        <is>
          <t>Этап 4. Возражения</t>
        </is>
      </c>
      <c r="B14" s="20" t="inlineStr">
        <is>
          <t>Выслушал, не перебивая</t>
        </is>
      </c>
      <c r="C14" s="21" t="n">
        <v>2</v>
      </c>
      <c r="D14" s="22" t="n"/>
      <c r="E14" s="21">
        <f>IF(D14="Выполнено",C14,IF(D14="Частично",C14*0.5,0))</f>
        <v/>
      </c>
    </row>
    <row r="15" ht="26" customHeight="1">
      <c r="A15" s="23" t="n"/>
      <c r="B15" s="20" t="inlineStr">
        <is>
          <t>Присоединился перед аргументом</t>
        </is>
      </c>
      <c r="C15" s="21" t="n">
        <v>2</v>
      </c>
      <c r="D15" s="22" t="n"/>
      <c r="E15" s="21">
        <f>IF(D15="Выполнено",C15,IF(D15="Частично",C15*0.5,0))</f>
        <v/>
      </c>
    </row>
    <row r="16" ht="26" customHeight="1">
      <c r="A16" s="23" t="n"/>
      <c r="B16" s="20" t="inlineStr">
        <is>
          <t>Ответил и проверил снятие</t>
        </is>
      </c>
      <c r="C16" s="21" t="n">
        <v>2</v>
      </c>
      <c r="D16" s="22" t="n"/>
      <c r="E16" s="21">
        <f>IF(D16="Выполнено",C16,IF(D16="Частично",C16*0.5,0))</f>
        <v/>
      </c>
    </row>
    <row r="17" ht="26" customHeight="1">
      <c r="A17" s="19" t="inlineStr">
        <is>
          <t>Этап 5. Закрытие</t>
        </is>
      </c>
      <c r="B17" s="20" t="inlineStr">
        <is>
          <t>Предложил конкретный next step</t>
        </is>
      </c>
      <c r="C17" s="21" t="n">
        <v>2</v>
      </c>
      <c r="D17" s="22" t="n"/>
      <c r="E17" s="21">
        <f>IF(D17="Выполнено",C17,IF(D17="Частично",C17*0.5,0))</f>
        <v/>
      </c>
    </row>
    <row r="18" ht="26" customHeight="1">
      <c r="A18" s="23" t="n"/>
      <c r="B18" s="20" t="inlineStr">
        <is>
          <t>Назначил дату / время</t>
        </is>
      </c>
      <c r="C18" s="21" t="n">
        <v>2</v>
      </c>
      <c r="D18" s="22" t="n"/>
      <c r="E18" s="21">
        <f>IF(D18="Выполнено",C18,IF(D18="Частично",C18*0.5,0))</f>
        <v/>
      </c>
    </row>
    <row r="19" ht="26" customHeight="1">
      <c r="A19" s="23" t="n"/>
      <c r="B19" s="20" t="inlineStr">
        <is>
          <t>Подтвердил контакты</t>
        </is>
      </c>
      <c r="C19" s="21" t="n">
        <v>2</v>
      </c>
      <c r="D19" s="22" t="n"/>
      <c r="E19" s="21">
        <f>IF(D19="Выполнено",C19,IF(D19="Частично",C19*0.5,0))</f>
        <v/>
      </c>
    </row>
    <row r="20" ht="26" customHeight="1">
      <c r="A20" s="19" t="inlineStr">
        <is>
          <t>Этап 6. Прощание</t>
        </is>
      </c>
      <c r="B20" s="20" t="inlineStr">
        <is>
          <t>Подвёл итог разговора и зафиксировал договорённости</t>
        </is>
      </c>
      <c r="C20" s="21" t="n">
        <v>1</v>
      </c>
      <c r="D20" s="22" t="n"/>
      <c r="E20" s="21">
        <f>IF(D20="Выполнено",C20,IF(D20="Частично",C20*0.5,0))</f>
        <v/>
      </c>
    </row>
    <row r="21">
      <c r="A21" s="24" t="inlineStr">
        <is>
          <t>ИТОГО (сумма баллов / максимум весов)</t>
        </is>
      </c>
      <c r="B21" s="25" t="n"/>
      <c r="C21" s="26">
        <f>SUM(C5:C20)</f>
        <v/>
      </c>
      <c r="D21" s="25" t="n"/>
      <c r="E21" s="26">
        <f>SUM(E5:E20)</f>
        <v/>
      </c>
    </row>
    <row r="22">
      <c r="A22" s="27" t="inlineStr">
        <is>
          <t>НОРМИРОВАННЫЙ БАЛЛ (0-100)</t>
        </is>
      </c>
      <c r="B22" s="28" t="n"/>
      <c r="C22" s="28" t="n"/>
      <c r="D22" s="28" t="n"/>
      <c r="E22" s="29">
        <f>ROUND(E21/C21*100,1)</f>
        <v/>
      </c>
    </row>
    <row r="24" ht="20" customHeight="1">
      <c r="A24" s="30" t="inlineStr">
        <is>
          <t>КРИТИЧЕСКИЕ ОШИБКИ (AUTO-FAIL)</t>
        </is>
      </c>
    </row>
    <row r="25" ht="22" customHeight="1">
      <c r="A25" s="20" t="inlineStr">
        <is>
          <t>Обман по цене / условиям</t>
        </is>
      </c>
      <c r="B25" s="28" t="n"/>
      <c r="C25" s="28" t="n"/>
      <c r="D25" s="22" t="n"/>
      <c r="E25" s="28" t="n"/>
    </row>
    <row r="26" ht="22" customHeight="1">
      <c r="A26" s="20" t="inlineStr">
        <is>
          <t>Хамство</t>
        </is>
      </c>
      <c r="B26" s="28" t="n"/>
      <c r="C26" s="28" t="n"/>
      <c r="D26" s="22" t="n"/>
      <c r="E26" s="28" t="n"/>
    </row>
    <row r="27" ht="22" customHeight="1">
      <c r="A27" s="20" t="inlineStr">
        <is>
          <t>Разглашение данных клиента</t>
        </is>
      </c>
      <c r="B27" s="28" t="n"/>
      <c r="C27" s="28" t="n"/>
      <c r="D27" s="22" t="n"/>
      <c r="E27" s="28" t="n"/>
    </row>
    <row r="28">
      <c r="A28" s="31" t="inlineStr">
        <is>
          <t>Флаг критической ошибки</t>
        </is>
      </c>
      <c r="B28" s="28" t="n"/>
      <c r="C28" s="28" t="n"/>
      <c r="D28" s="28" t="n"/>
      <c r="E28" s="32">
        <f>IF(OR(D25="Да",D26="Да",D27="Да"),1,0)</f>
        <v/>
      </c>
    </row>
    <row r="30" ht="26" customHeight="1">
      <c r="A30" s="33" t="inlineStr">
        <is>
          <t>ВЕРДИКТ</t>
        </is>
      </c>
      <c r="B30" s="28" t="n"/>
      <c r="C30" s="28" t="n"/>
      <c r="D30" s="34">
        <f>IF(E28=1,"НЕЗАЧЁТ",IF(E22&gt;=85,"Отлично",IF(E22&gt;=70,"Хорошо",IF(E22&gt;=50,"Удовлетворительно","Критично"))))</f>
        <v/>
      </c>
      <c r="E30" s="28" t="n"/>
    </row>
  </sheetData>
  <mergeCells count="16">
    <mergeCell ref="A25:C25"/>
    <mergeCell ref="A28:C28"/>
    <mergeCell ref="A21:B21"/>
    <mergeCell ref="A8:A10"/>
    <mergeCell ref="A24:E24"/>
    <mergeCell ref="A2:E2"/>
    <mergeCell ref="A22:D22"/>
    <mergeCell ref="A17:A19"/>
    <mergeCell ref="D30:E30"/>
    <mergeCell ref="A11:A13"/>
    <mergeCell ref="A27:C27"/>
    <mergeCell ref="A1:E1"/>
    <mergeCell ref="A5:A7"/>
    <mergeCell ref="A30:C30"/>
    <mergeCell ref="A14:A16"/>
    <mergeCell ref="A26:C26"/>
  </mergeCells>
  <conditionalFormatting sqref="E22">
    <cfRule type="cellIs" priority="1" operator="greaterThanOrEqual" dxfId="0">
      <formula>85</formula>
    </cfRule>
    <cfRule type="expression" priority="2" dxfId="1">
      <formula>AND(E22&gt;=50,E22&lt;85)</formula>
    </cfRule>
    <cfRule type="cellIs" priority="3" operator="lessThan" dxfId="2">
      <formula>50</formula>
    </cfRule>
  </conditionalFormatting>
  <conditionalFormatting sqref="D30:E30">
    <cfRule type="expression" priority="4" dxfId="3">
      <formula>OR($D30="Отлично",$D30="Хорошо")</formula>
    </cfRule>
    <cfRule type="expression" priority="5" dxfId="4">
      <formula>$D30="Удовлетворительно"</formula>
    </cfRule>
    <cfRule type="expression" priority="6" dxfId="5">
      <formula>OR($D30="Критично",$D30="НЕЗАЧЁТ")</formula>
    </cfRule>
  </conditionalFormatting>
  <conditionalFormatting sqref="E28">
    <cfRule type="cellIs" priority="7" operator="equal" dxfId="2">
      <formula>1</formula>
    </cfRule>
  </conditionalFormatting>
  <dataValidations count="2">
    <dataValidation sqref="D5:D20" showDropDown="0" showInputMessage="0" showErrorMessage="0" allowBlank="1" error="Выберите значение из списка" prompt="Выберите: Выполнено / Частично / Не выполнено" type="list">
      <formula1>"Выполнено,Частично,Не выполнено"</formula1>
    </dataValidation>
    <dataValidation sqref="D25:D27" showDropDown="0" showInputMessage="0" showErrorMessage="0" allowBlank="1" type="list">
      <formula1>"Да,Нет"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B6EA5"/>
    <outlinePr summaryBelow="1" summaryRight="1"/>
    <pageSetUpPr/>
  </sheetPr>
  <dimension ref="A1:J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6" customWidth="1" min="2" max="2"/>
    <col width="24" customWidth="1" min="3" max="3"/>
    <col width="14" customWidth="1" min="4" max="4"/>
    <col width="12" customWidth="1" min="5" max="5"/>
    <col width="12" customWidth="1" min="6" max="6"/>
    <col width="16" customWidth="1" min="7" max="7"/>
    <col width="12" customWidth="1" min="8" max="8"/>
    <col width="16" customWidth="1" min="9" max="9"/>
    <col width="30" customWidth="1" min="10" max="10"/>
  </cols>
  <sheetData>
    <row r="1" ht="30" customHeight="1">
      <c r="A1" s="1" t="inlineStr">
        <is>
          <t>ЖУРНАЛ ЗВОНКОВ</t>
        </is>
      </c>
    </row>
    <row r="2" ht="18" customHeight="1">
      <c r="A2" s="2" t="inlineStr">
        <is>
          <t>Заносите каждый оценённый звонок отдельной строкой — «Дашборд по менеджерам» обновится сам</t>
        </is>
      </c>
    </row>
    <row r="4" ht="30" customHeight="1">
      <c r="A4" s="6" t="inlineStr">
        <is>
          <t>Дата</t>
        </is>
      </c>
      <c r="B4" s="6" t="inlineStr">
        <is>
          <t>Менеджер</t>
        </is>
      </c>
      <c r="C4" s="6" t="inlineStr">
        <is>
          <t>Клиент / объект</t>
        </is>
      </c>
      <c r="D4" s="6" t="inlineStr">
        <is>
          <t>Длительность, мин</t>
        </is>
      </c>
      <c r="E4" s="6" t="inlineStr">
        <is>
          <t>Итоговый балл</t>
        </is>
      </c>
      <c r="F4" s="6" t="inlineStr">
        <is>
          <t>Talk ratio, %</t>
        </is>
      </c>
      <c r="G4" s="6" t="inlineStr">
        <is>
          <t>Возражение</t>
        </is>
      </c>
      <c r="H4" s="6" t="inlineStr">
        <is>
          <t>Отработано</t>
        </is>
      </c>
      <c r="I4" s="6" t="inlineStr">
        <is>
          <t>Next step назначен</t>
        </is>
      </c>
      <c r="J4" s="6" t="inlineStr">
        <is>
          <t>Тема для контента</t>
        </is>
      </c>
    </row>
    <row r="5" ht="20" customHeight="1">
      <c r="A5" s="35" t="n">
        <v>46204</v>
      </c>
      <c r="B5" s="20" t="inlineStr">
        <is>
          <t>Иванов И.</t>
        </is>
      </c>
      <c r="C5" s="20" t="inlineStr">
        <is>
          <t>Дом, замер участка</t>
        </is>
      </c>
      <c r="D5" s="22" t="n">
        <v>14</v>
      </c>
      <c r="E5" s="22" t="n">
        <v>78</v>
      </c>
      <c r="F5" s="36" t="n">
        <v>0.58</v>
      </c>
      <c r="G5" s="32" t="inlineStr">
        <is>
          <t>Цена</t>
        </is>
      </c>
      <c r="H5" s="32" t="inlineStr">
        <is>
          <t>Да</t>
        </is>
      </c>
      <c r="I5" s="32" t="inlineStr">
        <is>
          <t>Да</t>
        </is>
      </c>
      <c r="J5" s="20" t="inlineStr">
        <is>
          <t>Возражение «дорого» — разбор на примере</t>
        </is>
      </c>
    </row>
    <row r="6" ht="20" customHeight="1">
      <c r="A6" s="35" t="n">
        <v>46204</v>
      </c>
      <c r="B6" s="20" t="inlineStr">
        <is>
          <t>Петров П.</t>
        </is>
      </c>
      <c r="C6" s="20" t="inlineStr">
        <is>
          <t>Дом, консультация</t>
        </is>
      </c>
      <c r="D6" s="22" t="n">
        <v>9</v>
      </c>
      <c r="E6" s="22" t="n">
        <v>46</v>
      </c>
      <c r="F6" s="36" t="n">
        <v>0.74</v>
      </c>
      <c r="G6" s="32" t="inlineStr">
        <is>
          <t>Доверие</t>
        </is>
      </c>
      <c r="H6" s="32" t="inlineStr">
        <is>
          <t>Нет</t>
        </is>
      </c>
      <c r="I6" s="32" t="inlineStr">
        <is>
          <t>Нет</t>
        </is>
      </c>
      <c r="J6" s="20" t="inlineStr">
        <is>
          <t>Как показать примеры объектов клиенту</t>
        </is>
      </c>
    </row>
    <row r="7" ht="20" customHeight="1">
      <c r="A7" s="35" t="n">
        <v>46205</v>
      </c>
      <c r="B7" s="20" t="inlineStr">
        <is>
          <t>Сидорова А.</t>
        </is>
      </c>
      <c r="C7" s="20" t="inlineStr">
        <is>
          <t>Баня, замер</t>
        </is>
      </c>
      <c r="D7" s="22" t="n">
        <v>11</v>
      </c>
      <c r="E7" s="22" t="n">
        <v>88</v>
      </c>
      <c r="F7" s="36" t="n">
        <v>0.52</v>
      </c>
      <c r="G7" s="32" t="inlineStr">
        <is>
          <t>Сроки</t>
        </is>
      </c>
      <c r="H7" s="32" t="inlineStr">
        <is>
          <t>Да</t>
        </is>
      </c>
      <c r="I7" s="32" t="inlineStr">
        <is>
          <t>Да</t>
        </is>
      </c>
      <c r="J7" s="20" t="inlineStr">
        <is>
          <t>Кейс: как не сорвать сроки стройки</t>
        </is>
      </c>
    </row>
    <row r="8" ht="20" customHeight="1">
      <c r="A8" s="35" t="n">
        <v>46205</v>
      </c>
      <c r="B8" s="20" t="inlineStr">
        <is>
          <t>Иванов И.</t>
        </is>
      </c>
      <c r="C8" s="20" t="inlineStr">
        <is>
          <t>Дом, повторный звонок</t>
        </is>
      </c>
      <c r="D8" s="22" t="n">
        <v>7</v>
      </c>
      <c r="E8" s="22" t="n">
        <v>64</v>
      </c>
      <c r="F8" s="36" t="n">
        <v>0.66</v>
      </c>
      <c r="G8" s="32" t="inlineStr">
        <is>
          <t>Откладывание</t>
        </is>
      </c>
      <c r="H8" s="32" t="inlineStr">
        <is>
          <t>Частично</t>
        </is>
      </c>
      <c r="I8" s="32" t="inlineStr">
        <is>
          <t>Да</t>
        </is>
      </c>
      <c r="J8" s="20" t="inlineStr">
        <is>
          <t>Скрипт против «я подумаю»</t>
        </is>
      </c>
    </row>
    <row r="9" ht="20" customHeight="1">
      <c r="A9" s="35" t="n">
        <v>46206</v>
      </c>
      <c r="B9" s="20" t="inlineStr">
        <is>
          <t>Петров П.</t>
        </is>
      </c>
      <c r="C9" s="20" t="inlineStr">
        <is>
          <t>Пристройка, замер</t>
        </is>
      </c>
      <c r="D9" s="22" t="n">
        <v>13</v>
      </c>
      <c r="E9" s="22" t="n">
        <v>91</v>
      </c>
      <c r="F9" s="36" t="n">
        <v>0.49</v>
      </c>
      <c r="G9" s="32" t="inlineStr">
        <is>
          <t>Конкуренты</t>
        </is>
      </c>
      <c r="H9" s="32" t="inlineStr">
        <is>
          <t>Да</t>
        </is>
      </c>
      <c r="I9" s="32" t="inlineStr">
        <is>
          <t>Да</t>
        </is>
      </c>
      <c r="J9" s="20" t="inlineStr">
        <is>
          <t>Сравнение с частными бригадами</t>
        </is>
      </c>
    </row>
    <row r="10" ht="20" customHeight="1">
      <c r="A10" s="35" t="n">
        <v>46206</v>
      </c>
      <c r="B10" s="20" t="inlineStr">
        <is>
          <t>Сидорова А.</t>
        </is>
      </c>
      <c r="C10" s="20" t="inlineStr">
        <is>
          <t>Дом, консультация</t>
        </is>
      </c>
      <c r="D10" s="22" t="n">
        <v>6</v>
      </c>
      <c r="E10" s="22" t="n">
        <v>38</v>
      </c>
      <c r="F10" s="36" t="n">
        <v>0.8100000000000001</v>
      </c>
      <c r="G10" s="32" t="inlineStr">
        <is>
          <t>Формальное</t>
        </is>
      </c>
      <c r="H10" s="32" t="inlineStr">
        <is>
          <t>Нет</t>
        </is>
      </c>
      <c r="I10" s="32" t="inlineStr">
        <is>
          <t>Нет</t>
        </is>
      </c>
      <c r="J10" s="20" t="inlineStr">
        <is>
          <t>Как не терять лид на «пришлите КП»</t>
        </is>
      </c>
    </row>
    <row r="11" ht="20" customHeight="1">
      <c r="A11" s="35" t="n">
        <v>46207</v>
      </c>
      <c r="B11" s="20" t="inlineStr">
        <is>
          <t>Иванов И.</t>
        </is>
      </c>
      <c r="C11" s="20" t="inlineStr">
        <is>
          <t>Баня, замер</t>
        </is>
      </c>
      <c r="D11" s="22" t="n">
        <v>12</v>
      </c>
      <c r="E11" s="22" t="n">
        <v>72</v>
      </c>
      <c r="F11" s="36" t="n">
        <v>0.55</v>
      </c>
      <c r="G11" s="32" t="inlineStr">
        <is>
          <t>Потребность</t>
        </is>
      </c>
      <c r="H11" s="32" t="inlineStr">
        <is>
          <t>Частично</t>
        </is>
      </c>
      <c r="I11" s="32" t="inlineStr">
        <is>
          <t>Да</t>
        </is>
      </c>
      <c r="J11" s="20" t="inlineStr">
        <is>
          <t>Вопросы для выявления потребности</t>
        </is>
      </c>
    </row>
    <row r="12" ht="20" customHeight="1">
      <c r="A12" s="35" t="n">
        <v>46207</v>
      </c>
      <c r="B12" s="20" t="inlineStr">
        <is>
          <t>Петров П.</t>
        </is>
      </c>
      <c r="C12" s="20" t="inlineStr">
        <is>
          <t>Дом, замер участка</t>
        </is>
      </c>
      <c r="D12" s="22" t="n">
        <v>15</v>
      </c>
      <c r="E12" s="22" t="n">
        <v>95</v>
      </c>
      <c r="F12" s="36" t="n">
        <v>0.47</v>
      </c>
      <c r="G12" s="32" t="inlineStr">
        <is>
          <t>Цена</t>
        </is>
      </c>
      <c r="H12" s="32" t="inlineStr">
        <is>
          <t>Да</t>
        </is>
      </c>
      <c r="I12" s="32" t="inlineStr">
        <is>
          <t>Да</t>
        </is>
      </c>
      <c r="J12" s="20" t="inlineStr">
        <is>
          <t>Пост: из чего складывается цена</t>
        </is>
      </c>
    </row>
    <row r="13" ht="20" customHeight="1">
      <c r="A13" s="35" t="n">
        <v>46208</v>
      </c>
      <c r="B13" s="20" t="inlineStr">
        <is>
          <t>Сидорова А.</t>
        </is>
      </c>
      <c r="C13" s="20" t="inlineStr">
        <is>
          <t>Дом, повторный звонок</t>
        </is>
      </c>
      <c r="D13" s="22" t="n">
        <v>8</v>
      </c>
      <c r="E13" s="22" t="n">
        <v>55</v>
      </c>
      <c r="F13" s="36" t="n">
        <v>0.6899999999999999</v>
      </c>
      <c r="G13" s="32" t="inlineStr">
        <is>
          <t>Доверие</t>
        </is>
      </c>
      <c r="H13" s="32" t="inlineStr">
        <is>
          <t>Частично</t>
        </is>
      </c>
      <c r="I13" s="32" t="inlineStr">
        <is>
          <t>Нет</t>
        </is>
      </c>
      <c r="J13" s="20" t="inlineStr">
        <is>
          <t>Отзывы и гарантии как аргумент</t>
        </is>
      </c>
    </row>
    <row r="14" ht="20" customHeight="1">
      <c r="A14" s="35" t="n">
        <v>46208</v>
      </c>
      <c r="B14" s="20" t="inlineStr">
        <is>
          <t>Иванов И.</t>
        </is>
      </c>
      <c r="C14" s="20" t="inlineStr">
        <is>
          <t>Пристройка, консультация</t>
        </is>
      </c>
      <c r="D14" s="22" t="n">
        <v>10</v>
      </c>
      <c r="E14" s="22" t="n">
        <v>83</v>
      </c>
      <c r="F14" s="36" t="n">
        <v>0.51</v>
      </c>
      <c r="G14" s="32" t="inlineStr">
        <is>
          <t>Сроки</t>
        </is>
      </c>
      <c r="H14" s="32" t="inlineStr">
        <is>
          <t>Да</t>
        </is>
      </c>
      <c r="I14" s="32" t="inlineStr">
        <is>
          <t>Да</t>
        </is>
      </c>
      <c r="J14" s="20" t="inlineStr">
        <is>
          <t>Как считаем реалистичные сроки</t>
        </is>
      </c>
    </row>
  </sheetData>
  <mergeCells count="2">
    <mergeCell ref="A1:J1"/>
    <mergeCell ref="A2:J2"/>
  </mergeCells>
  <conditionalFormatting sqref="E5:E205">
    <cfRule type="colorScale" priority="1">
      <colorScale>
        <cfvo type="num" val="0"/>
        <cfvo type="num" val="70"/>
        <cfvo type="num" val="100"/>
        <color rgb="00FFC7CE"/>
        <color rgb="00FFEB9C"/>
        <color rgb="00C6EFCE"/>
      </colorScale>
    </cfRule>
  </conditionalFormatting>
  <conditionalFormatting sqref="F5:F205">
    <cfRule type="cellIs" priority="2" operator="greaterThan" dxfId="6">
      <formula>0.65</formula>
    </cfRule>
  </conditionalFormatting>
  <dataValidations count="3">
    <dataValidation sqref="G5:G205" showDropDown="0" showInputMessage="0" showErrorMessage="0" allowBlank="1" type="list">
      <formula1>"Цена,Доверие,Сроки,Потребность,Конкуренты,Откладывание,Формальное"</formula1>
    </dataValidation>
    <dataValidation sqref="H5:H205" showDropDown="0" showInputMessage="0" showErrorMessage="0" allowBlank="1" type="list">
      <formula1>"Да,Частично,Нет"</formula1>
    </dataValidation>
    <dataValidation sqref="I5:I205" showDropDown="0" showInputMessage="0" showErrorMessage="0" allowBlank="1" type="list">
      <formula1>"Да,Нет"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2E7D32"/>
    <outlinePr summaryBelow="1" summaryRight="1"/>
    <pageSetUpPr/>
  </sheetPr>
  <dimension ref="A1:E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18" customWidth="1" min="1" max="1"/>
    <col width="16" customWidth="1" min="2" max="2"/>
    <col width="16" customWidth="1" min="3" max="3"/>
    <col width="22" customWidth="1" min="4" max="4"/>
    <col width="24" customWidth="1" min="5" max="5"/>
  </cols>
  <sheetData>
    <row r="1" ht="30" customHeight="1">
      <c r="A1" s="1" t="inlineStr">
        <is>
          <t>ДАШБОРД ПО МЕНЕДЖЕРАМ</t>
        </is>
      </c>
    </row>
    <row r="2" ht="18" customHeight="1">
      <c r="A2" s="2" t="inlineStr">
        <is>
          <t>Считается автоматически по данным листа «Журнал звонков» — просто ведите журнал</t>
        </is>
      </c>
    </row>
    <row r="4" ht="32" customHeight="1">
      <c r="A4" s="6" t="inlineStr">
        <is>
          <t>Менеджер</t>
        </is>
      </c>
      <c r="B4" s="6" t="inlineStr">
        <is>
          <t>Кол-во звонков</t>
        </is>
      </c>
      <c r="C4" s="6" t="inlineStr">
        <is>
          <t>Средний балл</t>
        </is>
      </c>
      <c r="D4" s="6" t="inlineStr">
        <is>
          <t>% звонков без next step</t>
        </is>
      </c>
      <c r="E4" s="6" t="inlineStr">
        <is>
          <t>% звонков с talk ratio &gt; 65%</t>
        </is>
      </c>
    </row>
    <row r="5" ht="20" customHeight="1">
      <c r="A5" s="31" t="inlineStr">
        <is>
          <t>Иванов И.</t>
        </is>
      </c>
      <c r="B5" s="32">
        <f>COUNTIF('Журнал звонков'!$B$5:$B$205,$A5)</f>
        <v/>
      </c>
      <c r="C5" s="32">
        <f>IFERROR(ROUND(AVERAGEIF('Журнал звонков'!$B$5:$B$205,$A5,'Журнал звонков'!$E$5:$E$205),1),0)</f>
        <v/>
      </c>
      <c r="D5" s="37">
        <f>IFERROR(COUNTIFS('Журнал звонков'!$B$5:$B$205,$A5,'Журнал звонков'!$I$5:$I$205,"Нет")/$B5,0)</f>
        <v/>
      </c>
      <c r="E5" s="37">
        <f>IFERROR(COUNTIFS('Журнал звонков'!$B$5:$B$205,$A5,'Журнал звонков'!$F$5:$F$205,"&gt;0.65")/$B5,0)</f>
        <v/>
      </c>
    </row>
    <row r="6" ht="20" customHeight="1">
      <c r="A6" s="31" t="inlineStr">
        <is>
          <t>Петров П.</t>
        </is>
      </c>
      <c r="B6" s="32">
        <f>COUNTIF('Журнал звонков'!$B$5:$B$205,$A6)</f>
        <v/>
      </c>
      <c r="C6" s="32">
        <f>IFERROR(ROUND(AVERAGEIF('Журнал звонков'!$B$5:$B$205,$A6,'Журнал звонков'!$E$5:$E$205),1),0)</f>
        <v/>
      </c>
      <c r="D6" s="37">
        <f>IFERROR(COUNTIFS('Журнал звонков'!$B$5:$B$205,$A6,'Журнал звонков'!$I$5:$I$205,"Нет")/$B6,0)</f>
        <v/>
      </c>
      <c r="E6" s="37">
        <f>IFERROR(COUNTIFS('Журнал звонков'!$B$5:$B$205,$A6,'Журнал звонков'!$F$5:$F$205,"&gt;0.65")/$B6,0)</f>
        <v/>
      </c>
    </row>
    <row r="7" ht="20" customHeight="1">
      <c r="A7" s="31" t="inlineStr">
        <is>
          <t>Сидорова А.</t>
        </is>
      </c>
      <c r="B7" s="32">
        <f>COUNTIF('Журнал звонков'!$B$5:$B$205,$A7)</f>
        <v/>
      </c>
      <c r="C7" s="32">
        <f>IFERROR(ROUND(AVERAGEIF('Журнал звонков'!$B$5:$B$205,$A7,'Журнал звонков'!$E$5:$E$205),1),0)</f>
        <v/>
      </c>
      <c r="D7" s="37">
        <f>IFERROR(COUNTIFS('Журнал звонков'!$B$5:$B$205,$A7,'Журнал звонков'!$I$5:$I$205,"Нет")/$B7,0)</f>
        <v/>
      </c>
      <c r="E7" s="37">
        <f>IFERROR(COUNTIFS('Журнал звонков'!$B$5:$B$205,$A7,'Журнал звонков'!$F$5:$F$205,"&gt;0.65")/$B7,0)</f>
        <v/>
      </c>
    </row>
    <row r="8">
      <c r="A8" s="24" t="inlineStr">
        <is>
          <t>ИТОГО / В СРЕДНЕМ</t>
        </is>
      </c>
      <c r="B8" s="38">
        <f>COUNTA('Журнал звонков'!$B$5:$B$205)</f>
        <v/>
      </c>
      <c r="C8" s="38">
        <f>IFERROR(ROUND(AVERAGE('Журнал звонков'!$E$5:$E$205),1),0)</f>
        <v/>
      </c>
      <c r="D8" s="39">
        <f>IFERROR(COUNTIF('Журнал звонков'!$I$5:$I$205,"Нет")/COUNTA('Журнал звонков'!$B$5:$B$205),0)</f>
        <v/>
      </c>
      <c r="E8" s="39">
        <f>IFERROR(COUNTIF('Журнал звонков'!$F$5:$F$205,"&gt;0.65")/COUNTA('Журнал звонков'!$B$5:$B$205),0)</f>
        <v/>
      </c>
    </row>
  </sheetData>
  <mergeCells count="2">
    <mergeCell ref="A2:E2"/>
    <mergeCell ref="A1:E1"/>
  </mergeCells>
  <conditionalFormatting sqref="C5:C7">
    <cfRule type="cellIs" priority="1" operator="greaterThanOrEqual" dxfId="0">
      <formula>85</formula>
    </cfRule>
    <cfRule type="expression" priority="2" dxfId="7">
      <formula>AND(C5&gt;=50,C5&lt;85)</formula>
    </cfRule>
    <cfRule type="cellIs" priority="3" operator="lessThan" dxfId="2">
      <formula>50</formula>
    </cfRule>
  </conditionalFormatting>
  <conditionalFormatting sqref="D5:D7">
    <cfRule type="cellIs" priority="4" operator="greaterThan" dxfId="6">
      <formula>0.3</formula>
    </cfRule>
  </conditionalFormatting>
  <conditionalFormatting sqref="E5:E7">
    <cfRule type="cellIs" priority="5" operator="greaterThan" dxfId="7">
      <formula>0.3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808080"/>
    <outlinePr summaryBelow="1" summaryRight="1"/>
    <pageSetUpPr/>
  </sheetPr>
  <dimension ref="A1:D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52" customWidth="1" min="3" max="3"/>
    <col width="30" customWidth="1" min="4" max="4"/>
  </cols>
  <sheetData>
    <row r="1" ht="30" customHeight="1">
      <c r="A1" s="1" t="inlineStr">
        <is>
          <t>МАТРИЦА ВОЗРАЖЕНИЙ</t>
        </is>
      </c>
    </row>
    <row r="2" ht="18" customHeight="1">
      <c r="A2" s="2" t="inlineStr">
        <is>
          <t>Справочник для менеджеров: как отрабатывать типовые возражения + темы для контента</t>
        </is>
      </c>
    </row>
    <row r="4" ht="20" customHeight="1">
      <c r="A4" s="6" t="inlineStr">
        <is>
          <t>Возражение</t>
        </is>
      </c>
      <c r="B4" s="6" t="inlineStr">
        <is>
          <t>Категория</t>
        </is>
      </c>
      <c r="C4" s="6" t="inlineStr">
        <is>
          <t>Как отрабатывать (скрипт-подсказка)</t>
        </is>
      </c>
      <c r="D4" s="6" t="inlineStr">
        <is>
          <t>Тема для контента</t>
        </is>
      </c>
    </row>
    <row r="5" ht="56" customHeight="1">
      <c r="A5" s="40" t="inlineStr">
        <is>
          <t>«Дорого»</t>
        </is>
      </c>
      <c r="B5" s="32" t="inlineStr">
        <is>
          <t>Цена</t>
        </is>
      </c>
      <c r="C5" s="20" t="inlineStr">
        <is>
          <t>Не спорьте с ценой сразу. Уточните, с чем сравнивают. Разложите цену на составляющие (материал, работа, гарантия). Покажите цену ошибки экономии на примере.</t>
        </is>
      </c>
      <c r="D5" s="20" t="inlineStr">
        <is>
          <t>Из чего складывается цена — разбор по пунктам</t>
        </is>
      </c>
    </row>
    <row r="6" ht="56" customHeight="1">
      <c r="A6" s="40" t="inlineStr">
        <is>
          <t>«У других дешевле»</t>
        </is>
      </c>
      <c r="B6" s="32" t="inlineStr">
        <is>
          <t>Цена</t>
        </is>
      </c>
      <c r="C6" s="20" t="inlineStr">
        <is>
          <t>Согласитесь, что дешевле бывает. Спросите, что входит в ту цену. Сравните по факту: гарантия, сроки, состав материалов, ответственность.</t>
        </is>
      </c>
      <c r="D6" s="20" t="inlineStr">
        <is>
          <t>Сравнение: что скрыто в низкой цене</t>
        </is>
      </c>
    </row>
    <row r="7" ht="56" customHeight="1">
      <c r="A7" s="40" t="inlineStr">
        <is>
          <t>«Боюсь качества / обмана»</t>
        </is>
      </c>
      <c r="B7" s="32" t="inlineStr">
        <is>
          <t>Доверие</t>
        </is>
      </c>
      <c r="C7" s="20" t="inlineStr">
        <is>
          <t>Не убеждайте словами — покажите доказательства: примеры объектов, отзывы, договор с гарантиями, порядок оплаты по этапам.</t>
        </is>
      </c>
      <c r="D7" s="20" t="inlineStr">
        <is>
          <t>Видео/фото примеров + отзывы клиентов</t>
        </is>
      </c>
    </row>
    <row r="8" ht="56" customHeight="1">
      <c r="A8" s="40" t="inlineStr">
        <is>
          <t>«Мало на рынке / первый раз слышу»</t>
        </is>
      </c>
      <c r="B8" s="32" t="inlineStr">
        <is>
          <t>Доверие</t>
        </is>
      </c>
      <c r="C8" s="20" t="inlineStr">
        <is>
          <t>Расскажите историю компании, сколько объектов сдано, предложите показать 2-3 готовых объекта лично или онлайн.</t>
        </is>
      </c>
      <c r="D8" s="20" t="inlineStr">
        <is>
          <t>Сторителлинг: как появилась компания</t>
        </is>
      </c>
    </row>
    <row r="9" ht="56" customHeight="1">
      <c r="A9" s="40" t="inlineStr">
        <is>
          <t>«Затянете сроки»</t>
        </is>
      </c>
      <c r="B9" s="32" t="inlineStr">
        <is>
          <t>Сроки</t>
        </is>
      </c>
      <c r="C9" s="20" t="inlineStr">
        <is>
          <t>Спросите про негативный опыт (если был). Покажите реальный график с этапами и контрольными точками, объясните, что входит в срок и что от него не зависит.</t>
        </is>
      </c>
      <c r="D9" s="20" t="inlineStr">
        <is>
          <t>Кейс: как держим сроки — этапы и контроль</t>
        </is>
      </c>
    </row>
    <row r="10" ht="56" customHeight="1">
      <c r="A10" s="40" t="inlineStr">
        <is>
          <t>«Мне ещё рано, участка нет»</t>
        </is>
      </c>
      <c r="B10" s="32" t="inlineStr">
        <is>
          <t>Потребность</t>
        </is>
      </c>
      <c r="C10" s="20" t="inlineStr">
        <is>
          <t>Не дожимайте продажу сейчас — выявите реальный срок принятия решения, предложите остаться на связи, прислать полезный материал.</t>
        </is>
      </c>
      <c r="D10" s="20" t="inlineStr">
        <is>
          <t>Гайд «С чего начать, если участка ещё нет»</t>
        </is>
      </c>
    </row>
    <row r="11" ht="56" customHeight="1">
      <c r="A11" s="40" t="inlineStr">
        <is>
          <t>«Уже нашли бригаду / подрядчика»</t>
        </is>
      </c>
      <c r="B11" s="32" t="inlineStr">
        <is>
          <t>Конкуренты</t>
        </is>
      </c>
      <c r="C11" s="20" t="inlineStr">
        <is>
          <t>Не критикуйте конкурента. Спросите, что уже понравилось, предложите сравнить по объективным пунктам (гарантия, договор, сроки).</t>
        </is>
      </c>
      <c r="D11" s="20" t="inlineStr">
        <is>
          <t>Чек-лист: как выбрать подрядчика — 10 вопросов</t>
        </is>
      </c>
    </row>
    <row r="12" ht="56" customHeight="1">
      <c r="A12" s="40" t="inlineStr">
        <is>
          <t>«Есть знакомая бригада»</t>
        </is>
      </c>
      <c r="B12" s="32" t="inlineStr">
        <is>
          <t>Конкуренты</t>
        </is>
      </c>
      <c r="C12" s="20" t="inlineStr">
        <is>
          <t>Уточните, что важно при выборе. Мягко обозначьте риски частных бригад (нет договора, нет гарантии) без давления.</t>
        </is>
      </c>
      <c r="D12" s="20" t="inlineStr">
        <is>
          <t>Пост: договор vs «на слово» — риски и разница</t>
        </is>
      </c>
    </row>
    <row r="13" ht="56" customHeight="1">
      <c r="A13" s="40" t="inlineStr">
        <is>
          <t>«Подумаю»</t>
        </is>
      </c>
      <c r="B13" s="32" t="inlineStr">
        <is>
          <t>Откладывание</t>
        </is>
      </c>
      <c r="C13" s="20" t="inlineStr">
        <is>
          <t>Уточните, что именно смущает — конкретизируйте возражение. Предложите next step с дедлайном (например, зафиксировать дату замера).</t>
        </is>
      </c>
      <c r="D13" s="20" t="inlineStr">
        <is>
          <t>Скрипт против размытого «подумаю»</t>
        </is>
      </c>
    </row>
    <row r="14" ht="56" customHeight="1">
      <c r="A14" s="40" t="inlineStr">
        <is>
          <t>«Посоветуюсь с женой / партнёром»</t>
        </is>
      </c>
      <c r="B14" s="32" t="inlineStr">
        <is>
          <t>Откладывание</t>
        </is>
      </c>
      <c r="C14" s="20" t="inlineStr">
        <is>
          <t>Это нормально — предложите прислать материал для совместного просмотра, договоритесь о следующем звонке с обоими.</t>
        </is>
      </c>
      <c r="D14" s="20" t="inlineStr">
        <is>
          <t>Материал «для совместного просмотра с семьёй»</t>
        </is>
      </c>
    </row>
    <row r="15" ht="56" customHeight="1">
      <c r="A15" s="40" t="inlineStr">
        <is>
          <t>«Пришлите КП, я сам посмотрю»</t>
        </is>
      </c>
      <c r="B15" s="32" t="inlineStr">
        <is>
          <t>Формальное</t>
        </is>
      </c>
      <c r="C15" s="20" t="inlineStr">
        <is>
          <t>Не отправляйте КП без диалога — задайте 2-3 уточняющих вопроса, чтобы КП было релевантным, договоритесь на созвон после отправки.</t>
        </is>
      </c>
      <c r="D15" s="20" t="inlineStr">
        <is>
          <t>Как правильно составить КП, чтобы не потерять лид</t>
        </is>
      </c>
    </row>
    <row r="16" ht="56" customHeight="1">
      <c r="A16" s="40" t="inlineStr">
        <is>
          <t>«Нет времени сейчас разговаривать»</t>
        </is>
      </c>
      <c r="B16" s="32" t="inlineStr">
        <is>
          <t>Формальное</t>
        </is>
      </c>
      <c r="C16" s="20" t="inlineStr">
        <is>
          <t>Не настаивайте на разговоре сейчас — предложите короткое окно (5 минут) или удобное время перезвонить, зафиксируйте договорённость.</t>
        </is>
      </c>
      <c r="D16" s="20" t="inlineStr">
        <is>
          <t>Скрипт: как назначить перезвон и не потерять лид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2E7D32"/>
    <outlinePr summaryBelow="1" summaryRight="1"/>
    <pageSetUpPr/>
  </sheetPr>
  <dimension ref="A1:E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26" customWidth="1" min="4" max="4"/>
    <col width="28" customWidth="1" min="5" max="5"/>
  </cols>
  <sheetData>
    <row r="1" ht="30" customHeight="1">
      <c r="A1" s="1" t="inlineStr">
        <is>
          <t>ВОРОНКА КОНВЕРСИИ</t>
        </is>
      </c>
    </row>
    <row r="2" ht="18" customHeight="1">
      <c r="A2" s="2" t="inlineStr">
        <is>
          <t>Внесите числа по этапам (ДО / ПОСЛЕ) — конверсии считаются сами, узкое место подсвечивается красным</t>
        </is>
      </c>
    </row>
    <row r="4" ht="32" customHeight="1">
      <c r="A4" s="6" t="inlineStr">
        <is>
          <t>Этап</t>
        </is>
      </c>
      <c r="B4" s="6" t="inlineStr">
        <is>
          <t>ДО</t>
        </is>
      </c>
      <c r="C4" s="6" t="inlineStr">
        <is>
          <t>ПОСЛЕ</t>
        </is>
      </c>
      <c r="D4" s="6" t="inlineStr">
        <is>
          <t>Конверсия ДО (к предыдущему этапу)</t>
        </is>
      </c>
      <c r="E4" s="6" t="inlineStr">
        <is>
          <t>Конверсия ПОСЛЕ (к предыдущему этапу)</t>
        </is>
      </c>
    </row>
    <row r="5" ht="20" customHeight="1">
      <c r="A5" s="31" t="inlineStr">
        <is>
          <t>Лиды</t>
        </is>
      </c>
      <c r="B5" s="22" t="n">
        <v>240</v>
      </c>
      <c r="C5" s="22" t="n">
        <v>260</v>
      </c>
      <c r="D5" s="41" t="inlineStr">
        <is>
          <t>—</t>
        </is>
      </c>
      <c r="E5" s="41" t="inlineStr">
        <is>
          <t>—</t>
        </is>
      </c>
    </row>
    <row r="6" ht="20" customHeight="1">
      <c r="A6" s="31" t="inlineStr">
        <is>
          <t>Дозвон</t>
        </is>
      </c>
      <c r="B6" s="22" t="n">
        <v>190</v>
      </c>
      <c r="C6" s="22" t="n">
        <v>225</v>
      </c>
      <c r="D6" s="42">
        <f>IFERROR(B6/B5,0)</f>
        <v/>
      </c>
      <c r="E6" s="42">
        <f>IFERROR(C6/C5,0)</f>
        <v/>
      </c>
    </row>
    <row r="7" ht="20" customHeight="1">
      <c r="A7" s="31" t="inlineStr">
        <is>
          <t>Квалификация</t>
        </is>
      </c>
      <c r="B7" s="22" t="n">
        <v>140</v>
      </c>
      <c r="C7" s="22" t="n">
        <v>180</v>
      </c>
      <c r="D7" s="42">
        <f>IFERROR(B7/B6,0)</f>
        <v/>
      </c>
      <c r="E7" s="42">
        <f>IFERROR(C7/C6,0)</f>
        <v/>
      </c>
    </row>
    <row r="8" ht="20" customHeight="1">
      <c r="A8" s="31" t="inlineStr">
        <is>
          <t>Встреча / замер</t>
        </is>
      </c>
      <c r="B8" s="22" t="n">
        <v>70</v>
      </c>
      <c r="C8" s="22" t="n">
        <v>110</v>
      </c>
      <c r="D8" s="42">
        <f>IFERROR(B8/B7,0)</f>
        <v/>
      </c>
      <c r="E8" s="42">
        <f>IFERROR(C8/C7,0)</f>
        <v/>
      </c>
    </row>
    <row r="9" ht="20" customHeight="1">
      <c r="A9" s="31" t="inlineStr">
        <is>
          <t>Сделка</t>
        </is>
      </c>
      <c r="B9" s="22" t="n">
        <v>22</v>
      </c>
      <c r="C9" s="22" t="n">
        <v>41</v>
      </c>
      <c r="D9" s="42">
        <f>IFERROR(B9/B8,0)</f>
        <v/>
      </c>
      <c r="E9" s="42">
        <f>IFERROR(C9/C8,0)</f>
        <v/>
      </c>
    </row>
    <row r="10">
      <c r="A10" s="24" t="inlineStr">
        <is>
          <t>Итоговая конверсия (Лиды → Сделка)</t>
        </is>
      </c>
      <c r="B10" s="25" t="n"/>
      <c r="C10" s="25" t="n"/>
      <c r="D10" s="39">
        <f>IFERROR(B9/B5,0)</f>
        <v/>
      </c>
      <c r="E10" s="39">
        <f>IFERROR(C9/C5,0)</f>
        <v/>
      </c>
    </row>
  </sheetData>
  <mergeCells count="3">
    <mergeCell ref="A2:E2"/>
    <mergeCell ref="A1:E1"/>
    <mergeCell ref="A10"/>
  </mergeCells>
  <conditionalFormatting sqref="D6:D9">
    <cfRule type="expression" priority="1" dxfId="2">
      <formula>D6=MIN($D$6:$D$9)</formula>
    </cfRule>
    <cfRule type="expression" priority="3" dxfId="8">
      <formula>D6=MAX($D$6:$D$9)</formula>
    </cfRule>
  </conditionalFormatting>
  <conditionalFormatting sqref="E6:E9">
    <cfRule type="expression" priority="2" dxfId="2">
      <formula>E6=MIN($E$6:$E$9)</formula>
    </cfRule>
    <cfRule type="expression" priority="4" dxfId="8">
      <formula>E6=MAX($E$6:$E$9)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2026-07-27T10:32:42Z</dcterms:created>
  <dcterms:modified xsi:type="dcterms:W3CDTF">2026-07-27T10:32:42Z</dcterms:modified>
</cp:coreProperties>
</file>